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elc\OneDrive - themortgageinstitute.com\Mortgage Business - Michigan Mutual\Customers\"/>
    </mc:Choice>
  </mc:AlternateContent>
  <xr:revisionPtr revIDLastSave="72" documentId="11_E179CD4722EB5D4941395D33B211AB1C0FA2B481" xr6:coauthVersionLast="44" xr6:coauthVersionMax="44" xr10:uidLastSave="{481BF081-D5EE-40CE-9430-4741C4374083}"/>
  <bookViews>
    <workbookView xWindow="1170" yWindow="1140" windowWidth="18120" windowHeight="1038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H9" i="1" l="1"/>
  <c r="G3" i="1"/>
  <c r="B7" i="1"/>
  <c r="G28" i="1" l="1"/>
  <c r="G20" i="1"/>
  <c r="G23" i="1" l="1"/>
  <c r="G22" i="1"/>
  <c r="G31" i="1"/>
  <c r="G12" i="1"/>
  <c r="G14" i="1" s="1"/>
  <c r="B17" i="1"/>
  <c r="B16" i="1"/>
  <c r="B14" i="1"/>
  <c r="B15" i="1" s="1"/>
  <c r="G29" i="1"/>
  <c r="G21" i="1"/>
  <c r="G13" i="1"/>
  <c r="G30" i="1"/>
  <c r="B8" i="1"/>
  <c r="G33" i="1" l="1"/>
  <c r="H33" i="1" s="1"/>
  <c r="B19" i="1"/>
  <c r="B20" i="1" s="1"/>
  <c r="G15" i="1"/>
  <c r="G17" i="1" s="1"/>
  <c r="H17" i="1" s="1"/>
  <c r="G25" i="1"/>
  <c r="H25" i="1" s="1"/>
  <c r="G6" i="1"/>
  <c r="G5" i="1"/>
  <c r="G8" i="1" s="1"/>
  <c r="H8" i="1" s="1"/>
</calcChain>
</file>

<file path=xl/sharedStrings.xml><?xml version="1.0" encoding="utf-8"?>
<sst xmlns="http://schemas.openxmlformats.org/spreadsheetml/2006/main" count="60" uniqueCount="36">
  <si>
    <t>Mortgage Balance</t>
  </si>
  <si>
    <t>Cost To Sell - Realtors 6%</t>
  </si>
  <si>
    <t>Cost To Sell - Sellers Costs</t>
  </si>
  <si>
    <t>Seller Contribution (?)</t>
  </si>
  <si>
    <t>Appraised Value (Sales Price)</t>
  </si>
  <si>
    <t>SALE</t>
  </si>
  <si>
    <t>REFINANCE</t>
  </si>
  <si>
    <t>Refinance Costs</t>
  </si>
  <si>
    <t>Net Proceeds (Equity)</t>
  </si>
  <si>
    <t>Equity</t>
  </si>
  <si>
    <t>This is the deal sellers</t>
  </si>
  <si>
    <t>This is the deal most sellers</t>
  </si>
  <si>
    <t>This is the deal sellers will</t>
  </si>
  <si>
    <t>be lucky to get when a divorce</t>
  </si>
  <si>
    <t>is in the works</t>
  </si>
  <si>
    <t>This is the deal that has a great</t>
  </si>
  <si>
    <t>likelihood of happening</t>
  </si>
  <si>
    <t>(I know, because it is the very</t>
  </si>
  <si>
    <t>Flat Fee to "Receiver"</t>
  </si>
  <si>
    <t>1/2 Equity</t>
  </si>
  <si>
    <t>NOTES</t>
  </si>
  <si>
    <t>1. This page demonstrates that "equity" is fluid and somewhat of a "moving target."</t>
  </si>
  <si>
    <t>2. As well, the costs associated with financing or selling can vary greatly.</t>
  </si>
  <si>
    <t>3. Equity in a property is not the same as cash. It cannot be "withdrawn" in the same manner as cash can be withdrawn.</t>
  </si>
  <si>
    <t xml:space="preserve">4. Equity is dependent upon value. And value is always in a state of flux. </t>
  </si>
  <si>
    <t>95% Limit To Financing</t>
  </si>
  <si>
    <t>95% LTV is the effective industry cap on financing</t>
  </si>
  <si>
    <t>Accessible Equity</t>
  </si>
  <si>
    <t>* Liberal but not unrealistic estimate of costs (especially if prepaids/escrows are not waived)</t>
  </si>
  <si>
    <t>*Max LTV Financing 95%</t>
  </si>
  <si>
    <t>EQUITY DETERMINATION WORKSHEET</t>
  </si>
  <si>
    <t xml:space="preserve">It is virtually impossible for a homeowner to </t>
  </si>
  <si>
    <t>touch the top 5% (or more) of their home's value.</t>
  </si>
  <si>
    <t>deal that I purchased)</t>
  </si>
  <si>
    <r>
      <rPr>
        <b/>
        <sz val="10"/>
        <color rgb="FFFF0000"/>
        <rFont val="Arial"/>
        <family val="2"/>
      </rPr>
      <t>think</t>
    </r>
    <r>
      <rPr>
        <b/>
        <sz val="10"/>
        <rFont val="Arial"/>
        <family val="2"/>
      </rPr>
      <t xml:space="preserve"> they will get</t>
    </r>
  </si>
  <si>
    <t>*Refinance Costs / Prepaids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</si>
</sst>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60"/>
      <name val="Arial"/>
      <family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9"/>
      <name val="Arial"/>
      <family val="2"/>
    </font>
    <font>
      <b/>
      <sz val="11"/>
      <color indexed="18"/>
      <name val="Arial"/>
      <family val="2"/>
    </font>
    <font>
      <b/>
      <u/>
      <sz val="12"/>
      <color indexed="18"/>
      <name val="Arial"/>
      <family val="2"/>
    </font>
    <font>
      <sz val="10"/>
      <name val="Arial"/>
      <family val="2"/>
    </font>
    <font>
      <b/>
      <sz val="11"/>
      <color indexed="17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4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3" fillId="0" borderId="0" xfId="0" applyFont="1"/>
    <xf numFmtId="4" fontId="0" fillId="0" borderId="0" xfId="0" applyNumberFormat="1" applyFill="1"/>
    <xf numFmtId="0" fontId="11" fillId="0" borderId="0" xfId="0" applyFont="1"/>
    <xf numFmtId="0" fontId="12" fillId="0" borderId="0" xfId="0" applyFont="1"/>
    <xf numFmtId="4" fontId="14" fillId="0" borderId="0" xfId="0" applyNumberFormat="1" applyFont="1"/>
    <xf numFmtId="0" fontId="13" fillId="2" borderId="0" xfId="0" applyFont="1" applyFill="1"/>
    <xf numFmtId="0" fontId="0" fillId="2" borderId="0" xfId="0" applyFill="1"/>
    <xf numFmtId="4" fontId="0" fillId="2" borderId="0" xfId="0" applyNumberFormat="1" applyFill="1"/>
    <xf numFmtId="0" fontId="10" fillId="2" borderId="0" xfId="0" applyFont="1" applyFill="1"/>
    <xf numFmtId="0" fontId="8" fillId="2" borderId="0" xfId="0" applyFont="1" applyFill="1"/>
    <xf numFmtId="0" fontId="7" fillId="2" borderId="0" xfId="0" applyFont="1" applyFill="1"/>
    <xf numFmtId="0" fontId="1" fillId="2" borderId="0" xfId="0" applyFont="1" applyFill="1"/>
    <xf numFmtId="4" fontId="6" fillId="2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1"/>
  <sheetViews>
    <sheetView tabSelected="1" workbookViewId="0">
      <selection activeCell="E14" sqref="E14"/>
    </sheetView>
  </sheetViews>
  <sheetFormatPr defaultRowHeight="12.75" x14ac:dyDescent="0.2"/>
  <cols>
    <col min="1" max="1" width="37.5703125" customWidth="1"/>
    <col min="2" max="2" width="14.7109375" customWidth="1"/>
    <col min="3" max="3" width="3.42578125" customWidth="1"/>
    <col min="4" max="4" width="3.140625" customWidth="1"/>
    <col min="5" max="5" width="28.85546875" customWidth="1"/>
    <col min="6" max="6" width="25.85546875" customWidth="1"/>
    <col min="7" max="7" width="11.5703125" customWidth="1"/>
    <col min="8" max="8" width="10.42578125" customWidth="1"/>
    <col min="9" max="9" width="26.7109375" customWidth="1"/>
    <col min="10" max="10" width="11.42578125" customWidth="1"/>
  </cols>
  <sheetData>
    <row r="1" spans="1:8" ht="15.75" x14ac:dyDescent="0.25">
      <c r="A1" s="7" t="s">
        <v>30</v>
      </c>
    </row>
    <row r="2" spans="1:8" ht="15" x14ac:dyDescent="0.25">
      <c r="A2" s="6" t="s">
        <v>6</v>
      </c>
      <c r="E2" s="18" t="s">
        <v>5</v>
      </c>
      <c r="F2" s="15"/>
      <c r="G2" s="15"/>
      <c r="H2" s="19" t="s">
        <v>19</v>
      </c>
    </row>
    <row r="3" spans="1:8" x14ac:dyDescent="0.2">
      <c r="A3" s="8" t="s">
        <v>4</v>
      </c>
      <c r="B3" s="1">
        <v>350000</v>
      </c>
      <c r="E3" s="20" t="s">
        <v>10</v>
      </c>
      <c r="F3" s="15" t="s">
        <v>4</v>
      </c>
      <c r="G3" s="16">
        <f>SUM(B3*1)</f>
        <v>350000</v>
      </c>
      <c r="H3" s="16"/>
    </row>
    <row r="4" spans="1:8" x14ac:dyDescent="0.2">
      <c r="A4" t="s">
        <v>0</v>
      </c>
      <c r="B4" s="1">
        <v>200000</v>
      </c>
      <c r="E4" s="20" t="s">
        <v>34</v>
      </c>
      <c r="F4" s="15" t="s">
        <v>0</v>
      </c>
      <c r="G4" s="16">
        <f>SUM(B4)</f>
        <v>200000</v>
      </c>
      <c r="H4" s="16"/>
    </row>
    <row r="5" spans="1:8" x14ac:dyDescent="0.2">
      <c r="A5" s="8" t="s">
        <v>35</v>
      </c>
      <c r="B5" s="1">
        <v>7500</v>
      </c>
      <c r="E5" s="15"/>
      <c r="F5" s="15" t="s">
        <v>1</v>
      </c>
      <c r="G5" s="16">
        <f>SUM(0.06*G3)</f>
        <v>21000</v>
      </c>
      <c r="H5" s="16"/>
    </row>
    <row r="6" spans="1:8" x14ac:dyDescent="0.2">
      <c r="B6" s="1"/>
      <c r="E6" s="15"/>
      <c r="F6" s="15" t="s">
        <v>2</v>
      </c>
      <c r="G6" s="16">
        <f>SUM(G3*0.01)+(350)</f>
        <v>3850</v>
      </c>
      <c r="H6" s="16"/>
    </row>
    <row r="7" spans="1:8" x14ac:dyDescent="0.2">
      <c r="A7" t="s">
        <v>9</v>
      </c>
      <c r="B7" s="1">
        <f>SUM(B3-B4-B5-B6)</f>
        <v>142500</v>
      </c>
      <c r="E7" s="15"/>
      <c r="F7" s="15" t="s">
        <v>3</v>
      </c>
      <c r="G7" s="16">
        <v>0</v>
      </c>
      <c r="H7" s="16"/>
    </row>
    <row r="8" spans="1:8" x14ac:dyDescent="0.2">
      <c r="A8" t="s">
        <v>19</v>
      </c>
      <c r="B8" s="1">
        <f>SUM(B7*0.5)</f>
        <v>71250</v>
      </c>
      <c r="E8" s="15"/>
      <c r="F8" s="15" t="s">
        <v>8</v>
      </c>
      <c r="G8" s="21">
        <f>SUM(G3)-(G4+G5+G6+G7)</f>
        <v>125150</v>
      </c>
      <c r="H8" s="21">
        <f>SUM(G8*0.5)</f>
        <v>62575</v>
      </c>
    </row>
    <row r="9" spans="1:8" x14ac:dyDescent="0.2">
      <c r="A9" s="8"/>
      <c r="B9" s="1"/>
      <c r="F9" s="8"/>
      <c r="G9" s="1"/>
      <c r="H9" s="1">
        <f>SUM(B9)</f>
        <v>0</v>
      </c>
    </row>
    <row r="10" spans="1:8" x14ac:dyDescent="0.2">
      <c r="A10" s="8"/>
      <c r="B10" s="1"/>
      <c r="G10" s="1"/>
      <c r="H10" s="1"/>
    </row>
    <row r="11" spans="1:8" x14ac:dyDescent="0.2">
      <c r="A11" s="9"/>
      <c r="G11" s="1"/>
      <c r="H11" s="1"/>
    </row>
    <row r="12" spans="1:8" x14ac:dyDescent="0.2">
      <c r="A12" s="14" t="s">
        <v>27</v>
      </c>
      <c r="B12" s="15"/>
      <c r="E12" s="3" t="s">
        <v>11</v>
      </c>
      <c r="F12" t="s">
        <v>4</v>
      </c>
      <c r="G12" s="1">
        <f>SUM(B3*0.975)</f>
        <v>341250</v>
      </c>
      <c r="H12" s="1"/>
    </row>
    <row r="13" spans="1:8" x14ac:dyDescent="0.2">
      <c r="A13" s="14" t="s">
        <v>25</v>
      </c>
      <c r="B13" s="15"/>
      <c r="E13" s="3"/>
      <c r="F13" t="s">
        <v>0</v>
      </c>
      <c r="G13" s="1">
        <f>SUM(B4)</f>
        <v>200000</v>
      </c>
      <c r="H13" s="1"/>
    </row>
    <row r="14" spans="1:8" x14ac:dyDescent="0.2">
      <c r="A14" s="15" t="s">
        <v>4</v>
      </c>
      <c r="B14" s="16">
        <f>SUM(B3)</f>
        <v>350000</v>
      </c>
      <c r="F14" t="s">
        <v>1</v>
      </c>
      <c r="G14" s="1">
        <f>SUM(0.06*G12)</f>
        <v>20475</v>
      </c>
      <c r="H14" s="1"/>
    </row>
    <row r="15" spans="1:8" x14ac:dyDescent="0.2">
      <c r="A15" s="17" t="s">
        <v>29</v>
      </c>
      <c r="B15" s="16">
        <f>SUM(B14*0.95)</f>
        <v>332500</v>
      </c>
      <c r="F15" t="s">
        <v>2</v>
      </c>
      <c r="G15" s="1">
        <f>SUM(G12*0.01)+(350)</f>
        <v>3762.5</v>
      </c>
      <c r="H15" s="1"/>
    </row>
    <row r="16" spans="1:8" x14ac:dyDescent="0.2">
      <c r="A16" s="15" t="s">
        <v>0</v>
      </c>
      <c r="B16" s="16">
        <f>SUM(B4)</f>
        <v>200000</v>
      </c>
      <c r="F16" t="s">
        <v>3</v>
      </c>
      <c r="G16" s="1">
        <v>2500</v>
      </c>
      <c r="H16" s="1"/>
    </row>
    <row r="17" spans="1:9" x14ac:dyDescent="0.2">
      <c r="A17" s="15" t="s">
        <v>7</v>
      </c>
      <c r="B17" s="16">
        <f>SUM(B5)</f>
        <v>7500</v>
      </c>
      <c r="F17" t="s">
        <v>8</v>
      </c>
      <c r="G17" s="13">
        <f>SUM(G12-G13-G14-G15-G16)</f>
        <v>114512.5</v>
      </c>
      <c r="H17" s="13">
        <f>SUM(G17*0.5)</f>
        <v>57256.25</v>
      </c>
    </row>
    <row r="18" spans="1:9" x14ac:dyDescent="0.2">
      <c r="A18" s="15"/>
      <c r="B18" s="16"/>
      <c r="H18" s="1"/>
    </row>
    <row r="19" spans="1:9" x14ac:dyDescent="0.2">
      <c r="A19" s="15" t="s">
        <v>9</v>
      </c>
      <c r="B19" s="16">
        <f>SUM(B15-B16-B17)</f>
        <v>125000</v>
      </c>
      <c r="H19" s="1"/>
    </row>
    <row r="20" spans="1:9" x14ac:dyDescent="0.2">
      <c r="A20" s="15" t="s">
        <v>19</v>
      </c>
      <c r="B20" s="16">
        <f>SUM(B19*0.5)</f>
        <v>62500</v>
      </c>
      <c r="E20" s="4" t="s">
        <v>12</v>
      </c>
      <c r="F20" t="s">
        <v>4</v>
      </c>
      <c r="G20" s="1">
        <f>SUM(B3*0.9)</f>
        <v>315000</v>
      </c>
      <c r="H20" s="1"/>
    </row>
    <row r="21" spans="1:9" x14ac:dyDescent="0.2">
      <c r="E21" s="4" t="s">
        <v>13</v>
      </c>
      <c r="F21" t="s">
        <v>0</v>
      </c>
      <c r="G21" s="1">
        <f>SUM(B4)</f>
        <v>200000</v>
      </c>
      <c r="H21" s="1"/>
    </row>
    <row r="22" spans="1:9" x14ac:dyDescent="0.2">
      <c r="A22" t="s">
        <v>26</v>
      </c>
      <c r="E22" s="4" t="s">
        <v>14</v>
      </c>
      <c r="F22" t="s">
        <v>1</v>
      </c>
      <c r="G22" s="1">
        <f>SUM(0.06*G20)</f>
        <v>18900</v>
      </c>
      <c r="H22" s="1"/>
    </row>
    <row r="23" spans="1:9" x14ac:dyDescent="0.2">
      <c r="A23" s="8" t="s">
        <v>31</v>
      </c>
      <c r="F23" t="s">
        <v>2</v>
      </c>
      <c r="G23" s="1">
        <f>SUM(G20*0.01)+(350)</f>
        <v>3500</v>
      </c>
      <c r="H23" s="1"/>
    </row>
    <row r="24" spans="1:9" x14ac:dyDescent="0.2">
      <c r="A24" s="8" t="s">
        <v>32</v>
      </c>
      <c r="F24" t="s">
        <v>3</v>
      </c>
      <c r="G24" s="1">
        <v>0</v>
      </c>
      <c r="H24" s="1"/>
    </row>
    <row r="25" spans="1:9" x14ac:dyDescent="0.2">
      <c r="F25" t="s">
        <v>8</v>
      </c>
      <c r="G25" s="13">
        <f>SUM(G20-G21-G22-G23-G24)</f>
        <v>92600</v>
      </c>
      <c r="H25" s="13">
        <f>SUM(G25*0.5)</f>
        <v>46300</v>
      </c>
      <c r="I25" s="10"/>
    </row>
    <row r="26" spans="1:9" x14ac:dyDescent="0.2">
      <c r="H26" s="1"/>
      <c r="I26" s="10"/>
    </row>
    <row r="27" spans="1:9" x14ac:dyDescent="0.2">
      <c r="H27" s="1"/>
    </row>
    <row r="28" spans="1:9" x14ac:dyDescent="0.2">
      <c r="E28" s="5" t="s">
        <v>15</v>
      </c>
      <c r="F28" t="s">
        <v>4</v>
      </c>
      <c r="G28" s="1">
        <f>SUM(B3*0.85)</f>
        <v>297500</v>
      </c>
      <c r="H28" s="1"/>
    </row>
    <row r="29" spans="1:9" x14ac:dyDescent="0.2">
      <c r="E29" s="5" t="s">
        <v>16</v>
      </c>
      <c r="F29" t="s">
        <v>0</v>
      </c>
      <c r="G29" s="1">
        <f>SUM(B4)</f>
        <v>200000</v>
      </c>
      <c r="H29" s="1"/>
    </row>
    <row r="30" spans="1:9" x14ac:dyDescent="0.2">
      <c r="E30" s="2" t="s">
        <v>17</v>
      </c>
      <c r="F30" t="s">
        <v>18</v>
      </c>
      <c r="G30" s="1">
        <f>SUM(0.06*G3)</f>
        <v>21000</v>
      </c>
      <c r="H30" s="1"/>
    </row>
    <row r="31" spans="1:9" x14ac:dyDescent="0.2">
      <c r="E31" s="2" t="s">
        <v>33</v>
      </c>
      <c r="F31" t="s">
        <v>2</v>
      </c>
      <c r="G31" s="1">
        <f>SUM(G28*0.01)+(350)</f>
        <v>3325</v>
      </c>
      <c r="H31" s="1"/>
    </row>
    <row r="32" spans="1:9" x14ac:dyDescent="0.2">
      <c r="E32" s="2"/>
      <c r="F32" t="s">
        <v>3</v>
      </c>
      <c r="G32" s="1">
        <v>0</v>
      </c>
      <c r="H32" s="1"/>
    </row>
    <row r="33" spans="1:9" x14ac:dyDescent="0.2">
      <c r="F33" t="s">
        <v>8</v>
      </c>
      <c r="G33" s="13">
        <f>SUM(G28-G29-G30-G31-G32)</f>
        <v>73175</v>
      </c>
      <c r="H33" s="13">
        <f>SUM(G33*0.5)</f>
        <v>36587.5</v>
      </c>
      <c r="I33" s="10"/>
    </row>
    <row r="34" spans="1:9" x14ac:dyDescent="0.2">
      <c r="I34" s="10"/>
    </row>
    <row r="36" spans="1:9" ht="15" x14ac:dyDescent="0.25">
      <c r="A36" s="11" t="s">
        <v>20</v>
      </c>
      <c r="B36" s="12"/>
      <c r="C36" s="12"/>
      <c r="D36" s="12"/>
      <c r="E36" s="12"/>
      <c r="F36" s="12"/>
    </row>
    <row r="37" spans="1:9" ht="14.25" x14ac:dyDescent="0.2">
      <c r="A37" s="12" t="s">
        <v>21</v>
      </c>
      <c r="B37" s="12"/>
      <c r="C37" s="12"/>
      <c r="D37" s="12"/>
      <c r="E37" s="12"/>
      <c r="F37" s="12"/>
    </row>
    <row r="38" spans="1:9" ht="14.25" x14ac:dyDescent="0.2">
      <c r="A38" s="12" t="s">
        <v>22</v>
      </c>
      <c r="B38" s="12"/>
      <c r="C38" s="12"/>
      <c r="D38" s="12"/>
      <c r="E38" s="12"/>
      <c r="F38" s="12"/>
    </row>
    <row r="39" spans="1:9" ht="14.25" x14ac:dyDescent="0.2">
      <c r="A39" s="12" t="s">
        <v>23</v>
      </c>
      <c r="B39" s="12"/>
      <c r="C39" s="12"/>
      <c r="D39" s="12"/>
      <c r="E39" s="12"/>
      <c r="F39" s="12"/>
    </row>
    <row r="40" spans="1:9" ht="14.25" x14ac:dyDescent="0.2">
      <c r="A40" s="12" t="s">
        <v>24</v>
      </c>
      <c r="B40" s="12"/>
      <c r="C40" s="12"/>
      <c r="D40" s="12"/>
      <c r="E40" s="12"/>
      <c r="F40" s="12"/>
    </row>
    <row r="41" spans="1:9" ht="14.25" x14ac:dyDescent="0.2">
      <c r="A41" s="12" t="s">
        <v>28</v>
      </c>
      <c r="B41" s="12"/>
      <c r="C41" s="12"/>
      <c r="D41" s="12"/>
      <c r="E41" s="12"/>
      <c r="F41" s="12"/>
    </row>
  </sheetData>
  <phoneticPr fontId="0" type="noConversion"/>
  <pageMargins left="0.5" right="0.5" top="0.5" bottom="0.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The Mortgage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Noel Cookman</dc:creator>
  <cp:lastModifiedBy>Noel Cookman</cp:lastModifiedBy>
  <cp:lastPrinted>2011-06-15T12:42:23Z</cp:lastPrinted>
  <dcterms:created xsi:type="dcterms:W3CDTF">2006-05-19T23:49:08Z</dcterms:created>
  <dcterms:modified xsi:type="dcterms:W3CDTF">2019-09-23T17:23:13Z</dcterms:modified>
</cp:coreProperties>
</file>